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5480" windowHeight="813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<sst xmlns="http://schemas.openxmlformats.org/spreadsheetml/2006/main" count="143" uniqueCount="104">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</sst>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dd/mm/yy;@"/>
    <numFmt numFmtId="179" formatCode="h:mm;@"/>
    <numFmt numFmtId="180" formatCode="_(&quot;R$ &quot;* #,##0.00_);_(&quot;R$ &quot;* \(#,##0.00\);_(&quot;R$ &quot;* \-??_);_(@_)"/>
    <numFmt numFmtId="181" formatCode="0.0"/>
    <numFmt numFmtId="182" formatCode="dd/mm/yy\ hh:mm"/>
    <numFmt numFmtId="183" formatCode="000000000\-00"/>
    <numFmt numFmtId="184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80" fontId="0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80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8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8" fontId="36" fillId="0" borderId="34" xfId="0" applyNumberFormat="1" applyFont="1" applyBorder="1" applyAlignment="1" applyProtection="1">
      <alignment horizontal="center" vertical="center"/>
      <protection/>
    </xf>
    <xf numFmtId="178" fontId="36" fillId="0" borderId="40" xfId="0" applyNumberFormat="1" applyFont="1" applyBorder="1" applyAlignment="1" applyProtection="1">
      <alignment horizontal="center" vertical="center"/>
      <protection/>
    </xf>
    <xf numFmtId="178" fontId="36" fillId="0" borderId="41" xfId="0" applyNumberFormat="1" applyFont="1" applyBorder="1" applyAlignment="1" applyProtection="1">
      <alignment horizontal="center" vertical="center"/>
      <protection/>
    </xf>
    <xf numFmtId="178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26" fillId="0" borderId="42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26" fillId="0" borderId="4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83" fontId="26" fillId="0" borderId="43" xfId="0" applyNumberFormat="1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1" fillId="0" borderId="45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8" fontId="36" fillId="0" borderId="46" xfId="0" applyNumberFormat="1" applyFont="1" applyBorder="1" applyAlignment="1" applyProtection="1">
      <alignment horizontal="center"/>
      <protection locked="0"/>
    </xf>
    <xf numFmtId="178" fontId="36" fillId="0" borderId="42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8" fontId="36" fillId="0" borderId="42" xfId="0" applyNumberFormat="1" applyFont="1" applyBorder="1" applyAlignment="1" applyProtection="1">
      <alignment horizontal="center"/>
      <protection locked="0"/>
    </xf>
    <xf numFmtId="178" fontId="36" fillId="0" borderId="47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2" xfId="0" applyFont="1" applyBorder="1" applyAlignment="1" applyProtection="1">
      <alignment horizontal="left"/>
      <protection locked="0"/>
    </xf>
    <xf numFmtId="0" fontId="26" fillId="0" borderId="48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8" xfId="0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horizontal="center" wrapText="1"/>
      <protection locked="0"/>
    </xf>
    <xf numFmtId="0" fontId="46" fillId="0" borderId="42" xfId="0" applyFont="1" applyBorder="1" applyAlignment="1" applyProtection="1">
      <alignment horizontal="center" wrapText="1"/>
      <protection locked="0"/>
    </xf>
    <xf numFmtId="0" fontId="46" fillId="0" borderId="48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48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50" xfId="0" applyFont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zoomScalePageLayoutView="0" workbookViewId="0" topLeftCell="A1">
      <selection activeCell="K21" sqref="K21:L21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90" t="s">
        <v>81</v>
      </c>
      <c r="O1" s="191"/>
      <c r="P1" s="191"/>
      <c r="Q1" s="191"/>
      <c r="R1" s="191"/>
      <c r="S1" s="191"/>
      <c r="T1" s="192"/>
      <c r="U1" s="190" t="s">
        <v>80</v>
      </c>
      <c r="V1" s="191"/>
      <c r="W1" s="191"/>
      <c r="X1" s="192"/>
      <c r="Z1" s="36">
        <f>COUNTBLANK(FORMULÁRIO!B7)</f>
        <v>1</v>
      </c>
      <c r="AA1" s="37" t="s">
        <v>1</v>
      </c>
      <c r="AB1" s="167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196"/>
      <c r="O2" s="197"/>
      <c r="P2" s="197"/>
      <c r="Q2" s="197"/>
      <c r="R2" s="197"/>
      <c r="S2" s="197"/>
      <c r="T2" s="198"/>
      <c r="U2" s="193"/>
      <c r="V2" s="194"/>
      <c r="W2" s="194"/>
      <c r="X2" s="195"/>
      <c r="Z2" s="39">
        <f>COUNTBLANK(FORMULÁRIO!F7)</f>
        <v>1</v>
      </c>
      <c r="AA2" s="40" t="s">
        <v>3</v>
      </c>
      <c r="AB2" s="167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167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68"/>
      <c r="D12" s="168"/>
      <c r="E12" s="168"/>
      <c r="F12" s="168"/>
      <c r="G12" s="168"/>
      <c r="H12" s="168"/>
      <c r="I12" s="168"/>
      <c r="J12" s="25" t="s">
        <v>5</v>
      </c>
      <c r="K12" s="173"/>
      <c r="L12" s="173"/>
      <c r="M12" s="173"/>
      <c r="N12" s="24" t="s">
        <v>7</v>
      </c>
      <c r="O12" s="26"/>
      <c r="P12" s="15"/>
      <c r="Q12" s="168"/>
      <c r="R12" s="168"/>
      <c r="S12" s="168"/>
      <c r="T12" s="168"/>
      <c r="U12" s="168"/>
      <c r="V12" s="168"/>
      <c r="W12" s="168"/>
      <c r="X12" s="174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171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Y15" s="6"/>
      <c r="Z15" s="39" t="e">
        <f>COUNTBLANK(FORMULÁRIO!#REF!)</f>
        <v>#REF!</v>
      </c>
      <c r="AA15" s="40" t="s">
        <v>12</v>
      </c>
      <c r="AB15" s="171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2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6" t="s">
        <v>82</v>
      </c>
      <c r="J18" s="176"/>
      <c r="K18" s="176"/>
      <c r="L18" s="176"/>
      <c r="M18" s="175" t="s">
        <v>85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64"/>
      <c r="C19" s="164"/>
      <c r="D19" s="164"/>
      <c r="E19" s="164"/>
      <c r="F19" s="164"/>
      <c r="G19" s="164"/>
      <c r="H19" s="111"/>
      <c r="I19" s="203" t="s">
        <v>34</v>
      </c>
      <c r="J19" s="204"/>
      <c r="K19" s="205" t="s">
        <v>35</v>
      </c>
      <c r="L19" s="203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62"/>
      <c r="H20" s="163"/>
      <c r="I20" s="178" t="s">
        <v>17</v>
      </c>
      <c r="J20" s="179"/>
      <c r="K20" s="186" t="s">
        <v>17</v>
      </c>
      <c r="L20" s="178"/>
      <c r="M20" s="113"/>
      <c r="N20" s="101"/>
      <c r="O20" s="30" t="s">
        <v>83</v>
      </c>
      <c r="P20" s="9"/>
      <c r="Q20" s="13"/>
      <c r="R20" s="12"/>
      <c r="S20" s="172" t="s">
        <v>84</v>
      </c>
      <c r="T20" s="172"/>
      <c r="U20" s="172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64"/>
      <c r="C21" s="164"/>
      <c r="D21" s="164"/>
      <c r="E21" s="164"/>
      <c r="F21" s="164"/>
      <c r="G21" s="164"/>
      <c r="H21" s="109"/>
      <c r="I21" s="184"/>
      <c r="J21" s="185"/>
      <c r="K21" s="180"/>
      <c r="L21" s="181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87"/>
      <c r="T30" s="187"/>
      <c r="U30" s="187"/>
      <c r="V30" s="187"/>
      <c r="W30" s="187"/>
      <c r="X30" s="188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2"/>
      <c r="T31" s="182"/>
      <c r="U31" s="182"/>
      <c r="V31" s="182"/>
      <c r="W31" s="182"/>
      <c r="X31" s="183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1</v>
      </c>
      <c r="P35" s="128">
        <f>IF(L37=6,1,0)</f>
        <v>0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5</v>
      </c>
      <c r="M37" s="135">
        <f>VLOOKUP(L37,TABELA!A1:H13,7,0)</f>
        <v>0</v>
      </c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>
        <f>VLOOKUP(L37,TABELA!A2:D11,4,0)</f>
        <v>0</v>
      </c>
      <c r="C40" s="13"/>
      <c r="D40" s="13"/>
      <c r="E40" s="13"/>
      <c r="F40" s="13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>
        <f>VLOOKUP(L37,TABELA!A2:G13,6,0)</f>
        <v>0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 para utilização do Recurso: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DIRETOR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CURSO DE PÓS-GRADUAÇÃO</v>
      </c>
      <c r="G47" s="13"/>
      <c r="H47" s="13"/>
      <c r="I47" s="13"/>
      <c r="J47" s="13"/>
      <c r="K47" s="13"/>
      <c r="L47" s="13"/>
      <c r="M47" s="13"/>
      <c r="N47" s="13"/>
      <c r="O47" s="75" t="str">
        <f>IF(L37+L35+M35&gt;5,0,VLOOKUP($L$37,TABELA!$A$1:$P$13,11,0))</f>
        <v>DA UNIDADE ACADÊMICA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160"/>
      <c r="V63" s="160"/>
      <c r="W63" s="160"/>
      <c r="X63" s="161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  <mergeCell ref="Q12:X12"/>
    <mergeCell ref="M18:X18"/>
    <mergeCell ref="I20:J20"/>
    <mergeCell ref="K21:L21"/>
    <mergeCell ref="S31:X31"/>
    <mergeCell ref="I21:J21"/>
    <mergeCell ref="K20:L20"/>
    <mergeCell ref="S30:X30"/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5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gaio</cp:lastModifiedBy>
  <cp:lastPrinted>2014-03-20T18:48:29Z</cp:lastPrinted>
  <dcterms:created xsi:type="dcterms:W3CDTF">2009-08-05T17:36:49Z</dcterms:created>
  <dcterms:modified xsi:type="dcterms:W3CDTF">2017-10-10T14:21:06Z</dcterms:modified>
  <cp:category/>
  <cp:version/>
  <cp:contentType/>
  <cp:contentStatus/>
</cp:coreProperties>
</file>